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CH TA LON CHAU PHI\HS XIN KP TINH\"/>
    </mc:Choice>
  </mc:AlternateContent>
  <xr:revisionPtr revIDLastSave="0" documentId="13_ncr:1_{6E7AD0CC-B637-41E9-8EBC-89C9C87CC7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D20" i="1"/>
  <c r="D11" i="1" s="1"/>
  <c r="C20" i="1"/>
  <c r="C11" i="1" s="1"/>
  <c r="M26" i="1"/>
  <c r="M22" i="1"/>
  <c r="M23" i="1"/>
  <c r="M24" i="1"/>
  <c r="M25" i="1"/>
  <c r="I16" i="1" l="1"/>
  <c r="I17" i="1"/>
  <c r="I18" i="1"/>
  <c r="I19" i="1"/>
  <c r="I15" i="1"/>
  <c r="I14" i="1"/>
  <c r="M21" i="1" l="1"/>
  <c r="M20" i="1"/>
  <c r="M16" i="1"/>
  <c r="G13" i="1" l="1"/>
  <c r="G11" i="1" s="1"/>
  <c r="H13" i="1"/>
  <c r="H11" i="1" s="1"/>
  <c r="L13" i="1"/>
  <c r="L11" i="1" s="1"/>
  <c r="F13" i="1" l="1"/>
  <c r="M15" i="1"/>
  <c r="M17" i="1"/>
  <c r="M19" i="1"/>
  <c r="M14" i="1"/>
  <c r="F11" i="1" l="1"/>
  <c r="E11" i="1" s="1"/>
  <c r="E13" i="1"/>
  <c r="K13" i="1"/>
  <c r="K11" i="1" s="1"/>
  <c r="M18" i="1"/>
  <c r="J13" i="1"/>
  <c r="J11" i="1" s="1"/>
  <c r="I13" i="1" l="1"/>
  <c r="M13" i="1" l="1"/>
  <c r="I11" i="1"/>
  <c r="M11" i="1" s="1"/>
</calcChain>
</file>

<file path=xl/sharedStrings.xml><?xml version="1.0" encoding="utf-8"?>
<sst xmlns="http://schemas.openxmlformats.org/spreadsheetml/2006/main" count="45" uniqueCount="43">
  <si>
    <t>CỘNG HÒA XÃ HỘI CHỦ NGHĨA VIỆT NAM</t>
  </si>
  <si>
    <t>Độc lập - Tự do - Hạnh phúc</t>
  </si>
  <si>
    <t>STT</t>
  </si>
  <si>
    <t>Cấp xã</t>
  </si>
  <si>
    <t>I</t>
  </si>
  <si>
    <t>Chi tiết theo hộ</t>
  </si>
  <si>
    <t>Tổng hợp thiệt hại</t>
  </si>
  <si>
    <t>Kinh phí hỗ trợ</t>
  </si>
  <si>
    <t>Tổng NSNN hỗ trợ</t>
  </si>
  <si>
    <t>NS TW hỗ trợ</t>
  </si>
  <si>
    <t>NSĐP đảm bảo</t>
  </si>
  <si>
    <t xml:space="preserve">BẢNG TỔNG HỢP ĐỀ XUẤT HỖ TRỢ CƠ SỞ SẢN XUẤT, HỘ CHĂN NUÔI BỊ THIỆT HẠI </t>
  </si>
  <si>
    <t>Số chết tiêu hủy (số con)</t>
  </si>
  <si>
    <t>Trọng lượng Lợn (kg)</t>
  </si>
  <si>
    <t>Dịch tả lợn Châu Phi</t>
  </si>
  <si>
    <t>Viêm da nổi cục</t>
  </si>
  <si>
    <t>Số lượng trâu, bò chết tiêu hủy(số con)</t>
  </si>
  <si>
    <t>Trọng lượng Trâu, bò tiêu hủy(kg)</t>
  </si>
  <si>
    <t>Lợn nái (con)</t>
  </si>
  <si>
    <t>Lợn thịt(con)</t>
  </si>
  <si>
    <t>Lợn con(con)</t>
  </si>
  <si>
    <t>Lợn nái(Kg)</t>
  </si>
  <si>
    <t>Lợn thịt(Kg)</t>
  </si>
  <si>
    <t>Tổng</t>
  </si>
  <si>
    <t>Lợn con (Kg)</t>
  </si>
  <si>
    <t>Tổng số VDNC+DTCP</t>
  </si>
  <si>
    <t>I.1</t>
  </si>
  <si>
    <t>I.2</t>
  </si>
  <si>
    <t>Lê Thị Xuân</t>
  </si>
  <si>
    <t>Phan Thanh Tửu</t>
  </si>
  <si>
    <t>Nguyễn Xuân Linh</t>
  </si>
  <si>
    <t>Phan Ngọc</t>
  </si>
  <si>
    <t>Nguyễn Văn Thắng</t>
  </si>
  <si>
    <t>Bùi Thị Mừng</t>
  </si>
  <si>
    <t>Bùi Mậu</t>
  </si>
  <si>
    <t>Phan Văn Hiển</t>
  </si>
  <si>
    <t>Phạm Thị Tâm</t>
  </si>
  <si>
    <t>Cao Xuân Long</t>
  </si>
  <si>
    <t>Phan Phùng</t>
  </si>
  <si>
    <t>DO DỊCH BỆNH ĐỘNG VẬT TRÊN CẠN (từ ngày 25/7/2025 Đến ngày 22/12/2025)</t>
  </si>
  <si>
    <t>UBND XÃ SƠN TIẾN</t>
  </si>
  <si>
    <t>PHÒNG KINH TẾ</t>
  </si>
  <si>
    <t>(Kèm theo công văn  số…../PKT ngày  22 /12/2025 của UBND xã Sơn Tiến)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</si>
</sst>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3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2</xdr:row>
      <xdr:rowOff>9525</xdr:rowOff>
    </xdr:from>
    <xdr:to>
      <xdr:col>2</xdr:col>
      <xdr:colOff>19050</xdr:colOff>
      <xdr:row>2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62050" y="485775"/>
          <a:ext cx="685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314325</xdr:colOff>
      <xdr:row>2</xdr:row>
      <xdr:rowOff>28575</xdr:rowOff>
    </xdr:from>
    <xdr:to>
      <xdr:col>12</xdr:col>
      <xdr:colOff>590550</xdr:colOff>
      <xdr:row>2</xdr:row>
      <xdr:rowOff>28575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229225" y="504825"/>
          <a:ext cx="2162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workbookViewId="0">
      <selection activeCell="I9" sqref="I9:L9"/>
    </sheetView>
  </sheetViews>
  <sheetFormatPr defaultRowHeight="18.75" x14ac:dyDescent="0.3"/>
  <cols>
    <col min="1" max="1" width="4.28515625" style="1" customWidth="1"/>
    <col min="2" max="2" width="25.140625" style="1" customWidth="1"/>
    <col min="3" max="3" width="8.7109375" style="1" customWidth="1"/>
    <col min="4" max="4" width="8" style="1" customWidth="1"/>
    <col min="5" max="8" width="6.28515625" style="1" customWidth="1"/>
    <col min="9" max="9" width="8.140625" style="1" customWidth="1"/>
    <col min="10" max="11" width="8.42578125" style="1" customWidth="1"/>
    <col min="12" max="12" width="6" style="1" customWidth="1"/>
    <col min="13" max="13" width="13.85546875" style="5" customWidth="1"/>
    <col min="14" max="14" width="8.5703125" style="5" customWidth="1"/>
    <col min="15" max="15" width="8" style="5" customWidth="1"/>
    <col min="16" max="17" width="9.140625" style="1"/>
    <col min="18" max="18" width="15.7109375" style="1" bestFit="1" customWidth="1"/>
    <col min="19" max="19" width="9.140625" style="1"/>
    <col min="20" max="20" width="15.7109375" style="1" bestFit="1" customWidth="1"/>
    <col min="21" max="16384" width="9.140625" style="1"/>
  </cols>
  <sheetData>
    <row r="1" spans="1:20" x14ac:dyDescent="0.3">
      <c r="A1" s="22" t="s">
        <v>40</v>
      </c>
      <c r="B1" s="22"/>
      <c r="C1" s="22"/>
      <c r="D1" s="22"/>
      <c r="E1" s="2"/>
      <c r="F1" s="2"/>
      <c r="G1" s="22" t="s">
        <v>0</v>
      </c>
      <c r="H1" s="22"/>
      <c r="I1" s="22"/>
      <c r="J1" s="22"/>
      <c r="K1" s="22"/>
      <c r="L1" s="22"/>
      <c r="M1" s="22"/>
      <c r="N1" s="22"/>
      <c r="O1" s="22"/>
    </row>
    <row r="2" spans="1:20" x14ac:dyDescent="0.3">
      <c r="A2" s="22" t="s">
        <v>41</v>
      </c>
      <c r="B2" s="22"/>
      <c r="C2" s="22"/>
      <c r="D2" s="22"/>
      <c r="E2" s="2"/>
      <c r="F2" s="2"/>
      <c r="G2" s="22" t="s">
        <v>1</v>
      </c>
      <c r="H2" s="22"/>
      <c r="I2" s="22"/>
      <c r="J2" s="22"/>
      <c r="K2" s="22"/>
      <c r="L2" s="22"/>
      <c r="M2" s="22"/>
      <c r="N2" s="22"/>
      <c r="O2" s="22"/>
    </row>
    <row r="3" spans="1:20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0" x14ac:dyDescent="0.3">
      <c r="A4" s="22" t="s">
        <v>11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0" x14ac:dyDescent="0.3">
      <c r="A5" s="22" t="s">
        <v>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20" x14ac:dyDescent="0.3">
      <c r="A6" s="33" t="s">
        <v>42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8" spans="1:20" s="3" customFormat="1" x14ac:dyDescent="0.3">
      <c r="A8" s="24" t="s">
        <v>2</v>
      </c>
      <c r="B8" s="24" t="s">
        <v>3</v>
      </c>
      <c r="C8" s="27" t="s">
        <v>6</v>
      </c>
      <c r="D8" s="28"/>
      <c r="E8" s="28"/>
      <c r="F8" s="28"/>
      <c r="G8" s="28"/>
      <c r="H8" s="28"/>
      <c r="I8" s="28"/>
      <c r="J8" s="28"/>
      <c r="K8" s="28"/>
      <c r="L8" s="29"/>
      <c r="M8" s="23" t="s">
        <v>7</v>
      </c>
      <c r="N8" s="23"/>
      <c r="O8" s="23"/>
    </row>
    <row r="9" spans="1:20" s="3" customFormat="1" ht="47.25" customHeight="1" x14ac:dyDescent="0.3">
      <c r="A9" s="25"/>
      <c r="B9" s="25"/>
      <c r="C9" s="23" t="s">
        <v>16</v>
      </c>
      <c r="D9" s="23" t="s">
        <v>17</v>
      </c>
      <c r="E9" s="30" t="s">
        <v>12</v>
      </c>
      <c r="F9" s="31"/>
      <c r="G9" s="31"/>
      <c r="H9" s="32"/>
      <c r="I9" s="30" t="s">
        <v>13</v>
      </c>
      <c r="J9" s="31"/>
      <c r="K9" s="31"/>
      <c r="L9" s="32"/>
      <c r="M9" s="24" t="s">
        <v>8</v>
      </c>
      <c r="N9" s="24" t="s">
        <v>9</v>
      </c>
      <c r="O9" s="24" t="s">
        <v>10</v>
      </c>
    </row>
    <row r="10" spans="1:20" s="3" customFormat="1" ht="69" customHeight="1" x14ac:dyDescent="0.3">
      <c r="A10" s="26"/>
      <c r="B10" s="26"/>
      <c r="C10" s="23"/>
      <c r="D10" s="23"/>
      <c r="E10" s="10" t="s">
        <v>23</v>
      </c>
      <c r="F10" s="10" t="s">
        <v>18</v>
      </c>
      <c r="G10" s="10" t="s">
        <v>19</v>
      </c>
      <c r="H10" s="10" t="s">
        <v>20</v>
      </c>
      <c r="I10" s="10" t="s">
        <v>23</v>
      </c>
      <c r="J10" s="10" t="s">
        <v>21</v>
      </c>
      <c r="K10" s="10" t="s">
        <v>22</v>
      </c>
      <c r="L10" s="10" t="s">
        <v>24</v>
      </c>
      <c r="M10" s="26"/>
      <c r="N10" s="26"/>
      <c r="O10" s="26"/>
    </row>
    <row r="11" spans="1:20" s="3" customFormat="1" x14ac:dyDescent="0.3">
      <c r="A11" s="7" t="s">
        <v>4</v>
      </c>
      <c r="B11" s="4" t="s">
        <v>25</v>
      </c>
      <c r="C11" s="7">
        <f>C20</f>
        <v>6</v>
      </c>
      <c r="D11" s="7">
        <f>D20</f>
        <v>481</v>
      </c>
      <c r="E11" s="7">
        <f>F11+G11+H11</f>
        <v>128</v>
      </c>
      <c r="F11" s="7">
        <f t="shared" ref="F11:L11" si="0">F13</f>
        <v>17</v>
      </c>
      <c r="G11" s="7">
        <f t="shared" si="0"/>
        <v>68</v>
      </c>
      <c r="H11" s="7">
        <f>H13</f>
        <v>43</v>
      </c>
      <c r="I11" s="7">
        <f>I13</f>
        <v>11257</v>
      </c>
      <c r="J11" s="7">
        <f t="shared" si="0"/>
        <v>3721</v>
      </c>
      <c r="K11" s="7">
        <f t="shared" si="0"/>
        <v>6693</v>
      </c>
      <c r="L11" s="7">
        <f t="shared" si="0"/>
        <v>843</v>
      </c>
      <c r="M11" s="15">
        <f>I11*40000+D11*50000</f>
        <v>474330000</v>
      </c>
      <c r="N11" s="16"/>
      <c r="O11" s="16"/>
    </row>
    <row r="12" spans="1:20" s="3" customFormat="1" x14ac:dyDescent="0.3">
      <c r="A12" s="7"/>
      <c r="B12" s="4" t="s">
        <v>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6"/>
      <c r="N12" s="16"/>
      <c r="O12" s="16"/>
      <c r="T12" s="11"/>
    </row>
    <row r="13" spans="1:20" s="3" customFormat="1" x14ac:dyDescent="0.3">
      <c r="A13" s="7" t="s">
        <v>26</v>
      </c>
      <c r="B13" s="4" t="s">
        <v>14</v>
      </c>
      <c r="C13" s="7"/>
      <c r="D13" s="7"/>
      <c r="E13" s="7">
        <f t="shared" ref="E13:E19" si="1">F13+G13+H13</f>
        <v>128</v>
      </c>
      <c r="F13" s="7">
        <f t="shared" ref="F13:L13" si="2">SUM(F14:F19)</f>
        <v>17</v>
      </c>
      <c r="G13" s="7">
        <f t="shared" si="2"/>
        <v>68</v>
      </c>
      <c r="H13" s="7">
        <f t="shared" si="2"/>
        <v>43</v>
      </c>
      <c r="I13" s="7">
        <f t="shared" si="2"/>
        <v>11257</v>
      </c>
      <c r="J13" s="7">
        <f t="shared" si="2"/>
        <v>3721</v>
      </c>
      <c r="K13" s="7">
        <f t="shared" si="2"/>
        <v>6693</v>
      </c>
      <c r="L13" s="7">
        <f t="shared" si="2"/>
        <v>843</v>
      </c>
      <c r="M13" s="15">
        <f>I13*40000</f>
        <v>450280000</v>
      </c>
      <c r="N13" s="15"/>
      <c r="O13" s="15"/>
    </row>
    <row r="14" spans="1:20" s="3" customFormat="1" x14ac:dyDescent="0.3">
      <c r="A14" s="8">
        <v>1</v>
      </c>
      <c r="B14" s="9" t="s">
        <v>28</v>
      </c>
      <c r="C14" s="8"/>
      <c r="D14" s="7"/>
      <c r="E14" s="7">
        <f t="shared" si="1"/>
        <v>57</v>
      </c>
      <c r="F14" s="8">
        <v>3</v>
      </c>
      <c r="G14" s="8">
        <v>32</v>
      </c>
      <c r="H14" s="8">
        <v>22</v>
      </c>
      <c r="I14" s="8">
        <f>J14+K14+L14</f>
        <v>4360</v>
      </c>
      <c r="J14" s="8">
        <v>650</v>
      </c>
      <c r="K14" s="8">
        <v>3140</v>
      </c>
      <c r="L14" s="8">
        <v>570</v>
      </c>
      <c r="M14" s="17">
        <f t="shared" ref="M14:M19" si="3">I14*40000</f>
        <v>174400000</v>
      </c>
      <c r="N14" s="15"/>
      <c r="O14" s="15"/>
    </row>
    <row r="15" spans="1:20" s="3" customFormat="1" x14ac:dyDescent="0.3">
      <c r="A15" s="8">
        <v>2</v>
      </c>
      <c r="B15" s="9" t="s">
        <v>29</v>
      </c>
      <c r="C15" s="8"/>
      <c r="D15" s="7"/>
      <c r="E15" s="7">
        <f t="shared" si="1"/>
        <v>38</v>
      </c>
      <c r="F15" s="8">
        <v>9</v>
      </c>
      <c r="G15" s="8">
        <v>15</v>
      </c>
      <c r="H15" s="8">
        <v>14</v>
      </c>
      <c r="I15" s="8">
        <f>J15+K15+L15</f>
        <v>3335</v>
      </c>
      <c r="J15" s="8">
        <v>1980</v>
      </c>
      <c r="K15" s="8">
        <v>1205</v>
      </c>
      <c r="L15" s="8">
        <v>150</v>
      </c>
      <c r="M15" s="17">
        <f t="shared" si="3"/>
        <v>133400000</v>
      </c>
      <c r="N15" s="15"/>
      <c r="O15" s="15"/>
    </row>
    <row r="16" spans="1:20" s="6" customFormat="1" x14ac:dyDescent="0.3">
      <c r="A16" s="8">
        <v>3</v>
      </c>
      <c r="B16" s="9" t="s">
        <v>30</v>
      </c>
      <c r="C16" s="8"/>
      <c r="D16" s="18"/>
      <c r="E16" s="7">
        <f t="shared" si="1"/>
        <v>9</v>
      </c>
      <c r="F16" s="19"/>
      <c r="G16" s="8">
        <v>9</v>
      </c>
      <c r="H16" s="8"/>
      <c r="I16" s="8">
        <f t="shared" ref="I16:I19" si="4">J16+K16+L16</f>
        <v>845</v>
      </c>
      <c r="J16" s="8"/>
      <c r="K16" s="8">
        <v>845</v>
      </c>
      <c r="L16" s="19"/>
      <c r="M16" s="17">
        <f t="shared" si="3"/>
        <v>33800000</v>
      </c>
      <c r="N16" s="15"/>
      <c r="O16" s="15"/>
    </row>
    <row r="17" spans="1:18" s="3" customFormat="1" x14ac:dyDescent="0.3">
      <c r="A17" s="8">
        <v>4</v>
      </c>
      <c r="B17" s="9" t="s">
        <v>31</v>
      </c>
      <c r="C17" s="8"/>
      <c r="D17" s="7"/>
      <c r="E17" s="7">
        <f t="shared" si="1"/>
        <v>2</v>
      </c>
      <c r="F17" s="8">
        <v>2</v>
      </c>
      <c r="G17" s="8"/>
      <c r="H17" s="8"/>
      <c r="I17" s="8">
        <f t="shared" si="4"/>
        <v>595</v>
      </c>
      <c r="J17" s="8">
        <v>595</v>
      </c>
      <c r="K17" s="8"/>
      <c r="L17" s="8"/>
      <c r="M17" s="17">
        <f t="shared" si="3"/>
        <v>23800000</v>
      </c>
      <c r="N17" s="15"/>
      <c r="O17" s="15"/>
    </row>
    <row r="18" spans="1:18" s="3" customFormat="1" x14ac:dyDescent="0.3">
      <c r="A18" s="8">
        <v>5</v>
      </c>
      <c r="B18" s="9" t="s">
        <v>31</v>
      </c>
      <c r="C18" s="8"/>
      <c r="D18" s="7"/>
      <c r="E18" s="7">
        <f t="shared" si="1"/>
        <v>20</v>
      </c>
      <c r="F18" s="8">
        <v>2</v>
      </c>
      <c r="G18" s="8">
        <v>11</v>
      </c>
      <c r="H18" s="8">
        <v>7</v>
      </c>
      <c r="I18" s="8">
        <f t="shared" si="4"/>
        <v>1738</v>
      </c>
      <c r="J18" s="8">
        <v>285</v>
      </c>
      <c r="K18" s="8">
        <v>1330</v>
      </c>
      <c r="L18" s="8">
        <v>123</v>
      </c>
      <c r="M18" s="17">
        <f t="shared" si="3"/>
        <v>69520000</v>
      </c>
      <c r="N18" s="15"/>
      <c r="O18" s="15"/>
    </row>
    <row r="19" spans="1:18" s="3" customFormat="1" x14ac:dyDescent="0.3">
      <c r="A19" s="8">
        <v>6</v>
      </c>
      <c r="B19" s="9" t="s">
        <v>32</v>
      </c>
      <c r="C19" s="8"/>
      <c r="D19" s="7"/>
      <c r="E19" s="7">
        <f t="shared" si="1"/>
        <v>2</v>
      </c>
      <c r="F19" s="8">
        <v>1</v>
      </c>
      <c r="G19" s="8">
        <v>1</v>
      </c>
      <c r="H19" s="8"/>
      <c r="I19" s="8">
        <f t="shared" si="4"/>
        <v>384</v>
      </c>
      <c r="J19" s="8">
        <v>211</v>
      </c>
      <c r="K19" s="8">
        <v>173</v>
      </c>
      <c r="L19" s="8"/>
      <c r="M19" s="17">
        <f t="shared" si="3"/>
        <v>15360000</v>
      </c>
      <c r="N19" s="15"/>
      <c r="O19" s="15"/>
    </row>
    <row r="20" spans="1:18" s="3" customFormat="1" x14ac:dyDescent="0.3">
      <c r="A20" s="7" t="s">
        <v>27</v>
      </c>
      <c r="B20" s="4" t="s">
        <v>15</v>
      </c>
      <c r="C20" s="7">
        <f>C21+C22+C23+C24+C25+C26</f>
        <v>6</v>
      </c>
      <c r="D20" s="7">
        <f>D21+D22+D23+D24+D25+D26</f>
        <v>481</v>
      </c>
      <c r="E20" s="7"/>
      <c r="F20" s="7"/>
      <c r="G20" s="7"/>
      <c r="H20" s="7"/>
      <c r="I20" s="7"/>
      <c r="J20" s="7"/>
      <c r="K20" s="7"/>
      <c r="L20" s="7"/>
      <c r="M20" s="15">
        <f>D20*50000</f>
        <v>24050000</v>
      </c>
      <c r="N20" s="15"/>
      <c r="O20" s="15"/>
    </row>
    <row r="21" spans="1:18" s="3" customFormat="1" x14ac:dyDescent="0.3">
      <c r="A21" s="8">
        <v>1</v>
      </c>
      <c r="B21" s="9" t="s">
        <v>33</v>
      </c>
      <c r="C21" s="8">
        <v>1</v>
      </c>
      <c r="D21" s="8">
        <v>65</v>
      </c>
      <c r="E21" s="7"/>
      <c r="F21" s="7"/>
      <c r="G21" s="7"/>
      <c r="H21" s="7"/>
      <c r="I21" s="7"/>
      <c r="J21" s="7"/>
      <c r="K21" s="8"/>
      <c r="L21" s="7"/>
      <c r="M21" s="17">
        <f>D21*50000</f>
        <v>3250000</v>
      </c>
      <c r="N21" s="16"/>
      <c r="O21" s="16"/>
      <c r="R21" s="11"/>
    </row>
    <row r="22" spans="1:18" x14ac:dyDescent="0.3">
      <c r="A22" s="13">
        <v>2</v>
      </c>
      <c r="B22" s="13" t="s">
        <v>34</v>
      </c>
      <c r="C22" s="20">
        <v>1</v>
      </c>
      <c r="D22" s="20">
        <v>91</v>
      </c>
      <c r="E22" s="20"/>
      <c r="F22" s="21"/>
      <c r="G22" s="21"/>
      <c r="H22" s="21"/>
      <c r="I22" s="21"/>
      <c r="J22" s="21"/>
      <c r="K22" s="21"/>
      <c r="L22" s="21"/>
      <c r="M22" s="17">
        <f t="shared" ref="M22:M26" si="5">D22*50000</f>
        <v>4550000</v>
      </c>
      <c r="N22" s="12"/>
      <c r="O22" s="12"/>
    </row>
    <row r="23" spans="1:18" x14ac:dyDescent="0.3">
      <c r="A23" s="13">
        <v>3</v>
      </c>
      <c r="B23" s="13" t="s">
        <v>35</v>
      </c>
      <c r="C23" s="20">
        <v>1</v>
      </c>
      <c r="D23" s="20">
        <v>63</v>
      </c>
      <c r="E23" s="20"/>
      <c r="F23" s="21"/>
      <c r="G23" s="21"/>
      <c r="H23" s="21"/>
      <c r="I23" s="21"/>
      <c r="J23" s="21"/>
      <c r="K23" s="21"/>
      <c r="L23" s="21"/>
      <c r="M23" s="17">
        <f t="shared" si="5"/>
        <v>3150000</v>
      </c>
      <c r="N23" s="12"/>
      <c r="O23" s="12"/>
    </row>
    <row r="24" spans="1:18" x14ac:dyDescent="0.3">
      <c r="A24" s="13">
        <v>4</v>
      </c>
      <c r="B24" s="13" t="s">
        <v>36</v>
      </c>
      <c r="C24" s="20">
        <v>1</v>
      </c>
      <c r="D24" s="20">
        <v>99</v>
      </c>
      <c r="E24" s="20"/>
      <c r="F24" s="21"/>
      <c r="G24" s="21"/>
      <c r="H24" s="21"/>
      <c r="I24" s="21"/>
      <c r="J24" s="21"/>
      <c r="K24" s="21"/>
      <c r="L24" s="21"/>
      <c r="M24" s="17">
        <f t="shared" si="5"/>
        <v>4950000</v>
      </c>
      <c r="N24" s="12"/>
      <c r="O24" s="12"/>
    </row>
    <row r="25" spans="1:18" x14ac:dyDescent="0.3">
      <c r="A25" s="13">
        <v>5</v>
      </c>
      <c r="B25" s="13" t="s">
        <v>37</v>
      </c>
      <c r="C25" s="20">
        <v>1</v>
      </c>
      <c r="D25" s="20">
        <v>88</v>
      </c>
      <c r="E25" s="20"/>
      <c r="F25" s="21"/>
      <c r="G25" s="21"/>
      <c r="H25" s="21"/>
      <c r="I25" s="21"/>
      <c r="J25" s="21"/>
      <c r="K25" s="21"/>
      <c r="L25" s="21"/>
      <c r="M25" s="17">
        <f t="shared" si="5"/>
        <v>4400000</v>
      </c>
      <c r="N25" s="12"/>
      <c r="O25" s="12"/>
    </row>
    <row r="26" spans="1:18" x14ac:dyDescent="0.3">
      <c r="A26" s="13">
        <v>6</v>
      </c>
      <c r="B26" s="13" t="s">
        <v>38</v>
      </c>
      <c r="C26" s="20">
        <v>1</v>
      </c>
      <c r="D26" s="20">
        <v>75</v>
      </c>
      <c r="E26" s="20"/>
      <c r="F26" s="20"/>
      <c r="G26" s="20"/>
      <c r="H26" s="20"/>
      <c r="I26" s="20"/>
      <c r="J26" s="20"/>
      <c r="K26" s="20"/>
      <c r="L26" s="20"/>
      <c r="M26" s="14">
        <f t="shared" si="5"/>
        <v>3750000</v>
      </c>
      <c r="N26" s="14"/>
      <c r="O26" s="14"/>
    </row>
  </sheetData>
  <mergeCells count="18">
    <mergeCell ref="A5:O5"/>
    <mergeCell ref="M8:O8"/>
    <mergeCell ref="A8:A10"/>
    <mergeCell ref="B8:B10"/>
    <mergeCell ref="D9:D10"/>
    <mergeCell ref="C9:C10"/>
    <mergeCell ref="C8:L8"/>
    <mergeCell ref="E9:H9"/>
    <mergeCell ref="I9:L9"/>
    <mergeCell ref="M9:M10"/>
    <mergeCell ref="N9:N10"/>
    <mergeCell ref="O9:O10"/>
    <mergeCell ref="A6:O6"/>
    <mergeCell ref="A1:D1"/>
    <mergeCell ref="A2:D2"/>
    <mergeCell ref="A4:O4"/>
    <mergeCell ref="G1:O1"/>
    <mergeCell ref="G2:O2"/>
  </mergeCells>
  <pageMargins left="0.31" right="0.15" top="0.5" bottom="0.3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lacduong0888@gmail.com</dc:creator>
  <cp:lastModifiedBy>Administrator</cp:lastModifiedBy>
  <cp:lastPrinted>2025-11-03T06:55:37Z</cp:lastPrinted>
  <dcterms:created xsi:type="dcterms:W3CDTF">2025-10-07T09:08:51Z</dcterms:created>
  <dcterms:modified xsi:type="dcterms:W3CDTF">2025-12-29T08:05:02Z</dcterms:modified>
</cp:coreProperties>
</file>